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ls\OneDrive - John Christner Trucking\Desktop\"/>
    </mc:Choice>
  </mc:AlternateContent>
  <xr:revisionPtr revIDLastSave="0" documentId="13_ncr:1_{7A382E14-41FD-41E6-86BC-CD0880D84467}" xr6:coauthVersionLast="47" xr6:coauthVersionMax="47" xr10:uidLastSave="{00000000-0000-0000-0000-000000000000}"/>
  <bookViews>
    <workbookView xWindow="-105" yWindow="0" windowWidth="14610" windowHeight="15585" firstSheet="1" activeTab="3" xr2:uid="{00000000-000D-0000-FFFF-FFFF00000000}"/>
  </bookViews>
  <sheets>
    <sheet name="Solo Lease" sheetId="1" r:id="rId1"/>
    <sheet name="Team Lease" sheetId="4" r:id="rId2"/>
    <sheet name="Solo Owner Op" sheetId="7" r:id="rId3"/>
    <sheet name="Team Owner Op" sheetId="8" r:id="rId4"/>
  </sheets>
  <definedNames>
    <definedName name="_xlnm.Print_Area" localSheetId="0">'Solo Lease'!$A$1:$N$37</definedName>
    <definedName name="_xlnm.Print_Area" localSheetId="2">'Solo Owner Op'!$A$1:$D$24</definedName>
    <definedName name="_xlnm.Print_Area" localSheetId="1">'Team Lease'!$A$1:$N$26</definedName>
    <definedName name="_xlnm.Print_Area" localSheetId="3">'Team Owner Op'!$A$1:$D$24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0" i="1" l="1"/>
  <c r="H20" i="1"/>
  <c r="M4" i="1"/>
  <c r="H4" i="1"/>
  <c r="D4" i="7"/>
  <c r="D20" i="1"/>
  <c r="D2" i="8" l="1"/>
  <c r="D2" i="7"/>
  <c r="N2" i="4"/>
  <c r="I2" i="4"/>
  <c r="D2" i="4"/>
  <c r="N2" i="1"/>
  <c r="I2" i="1"/>
  <c r="D2" i="1"/>
  <c r="D25" i="8" l="1"/>
  <c r="D25" i="7"/>
  <c r="D27" i="4"/>
  <c r="D27" i="1" l="1"/>
  <c r="M9" i="4" l="1"/>
  <c r="H9" i="4"/>
  <c r="M9" i="1" l="1"/>
  <c r="L20" i="1"/>
  <c r="N27" i="1" s="1"/>
  <c r="G20" i="1"/>
  <c r="I27" i="1" s="1"/>
  <c r="D12" i="8" l="1"/>
  <c r="D15" i="8" s="1"/>
  <c r="D19" i="8"/>
  <c r="D18" i="8"/>
  <c r="D4" i="8"/>
  <c r="D5" i="8" s="1"/>
  <c r="D20" i="8" l="1"/>
  <c r="D22" i="8" s="1"/>
  <c r="D19" i="7"/>
  <c r="D18" i="7"/>
  <c r="D5" i="7"/>
  <c r="N14" i="4"/>
  <c r="I14" i="4"/>
  <c r="D14" i="4"/>
  <c r="D24" i="8" l="1"/>
  <c r="D15" i="7"/>
  <c r="D20" i="7"/>
  <c r="D4" i="4"/>
  <c r="D5" i="4" s="1"/>
  <c r="H4" i="4"/>
  <c r="M4" i="4" s="1"/>
  <c r="N4" i="4" s="1"/>
  <c r="N5" i="4" s="1"/>
  <c r="D9" i="4"/>
  <c r="D10" i="4" s="1"/>
  <c r="D17" i="4" s="1"/>
  <c r="I9" i="4"/>
  <c r="I10" i="4" s="1"/>
  <c r="N9" i="4"/>
  <c r="N10" i="4" s="1"/>
  <c r="I15" i="4"/>
  <c r="N15" i="4" s="1"/>
  <c r="I16" i="4"/>
  <c r="N16" i="4" s="1"/>
  <c r="D20" i="4"/>
  <c r="G20" i="4"/>
  <c r="I27" i="4" s="1"/>
  <c r="H20" i="4"/>
  <c r="M20" i="4" s="1"/>
  <c r="D21" i="4"/>
  <c r="G21" i="4"/>
  <c r="L21" i="4" s="1"/>
  <c r="N21" i="4" s="1"/>
  <c r="D22" i="4" l="1"/>
  <c r="D24" i="4" s="1"/>
  <c r="D26" i="4" s="1"/>
  <c r="I20" i="4"/>
  <c r="D22" i="7"/>
  <c r="D24" i="7" s="1"/>
  <c r="I17" i="4"/>
  <c r="I21" i="4"/>
  <c r="N17" i="4"/>
  <c r="I4" i="4"/>
  <c r="I5" i="4" s="1"/>
  <c r="L20" i="4"/>
  <c r="N27" i="4" s="1"/>
  <c r="D4" i="1"/>
  <c r="D5" i="1" s="1"/>
  <c r="H9" i="1"/>
  <c r="I9" i="1" s="1"/>
  <c r="I10" i="1" s="1"/>
  <c r="I16" i="1"/>
  <c r="N16" i="1" s="1"/>
  <c r="I15" i="1"/>
  <c r="N15" i="1" s="1"/>
  <c r="D9" i="1"/>
  <c r="D10" i="1" s="1"/>
  <c r="D17" i="1" s="1"/>
  <c r="I4" i="1"/>
  <c r="I5" i="1" s="1"/>
  <c r="G21" i="1"/>
  <c r="L21" i="1" s="1"/>
  <c r="D21" i="1"/>
  <c r="I22" i="4" l="1"/>
  <c r="I24" i="4" s="1"/>
  <c r="I26" i="4" s="1"/>
  <c r="N20" i="4"/>
  <c r="N22" i="4" s="1"/>
  <c r="N24" i="4" s="1"/>
  <c r="N26" i="4" s="1"/>
  <c r="N21" i="1"/>
  <c r="N4" i="1"/>
  <c r="N5" i="1" s="1"/>
  <c r="N9" i="1"/>
  <c r="N10" i="1" s="1"/>
  <c r="I21" i="1"/>
  <c r="D22" i="1"/>
  <c r="D24" i="1" s="1"/>
  <c r="I17" i="1"/>
  <c r="N20" i="1"/>
  <c r="I20" i="1"/>
  <c r="N22" i="1" l="1"/>
  <c r="I22" i="1"/>
  <c r="I24" i="1" s="1"/>
  <c r="I26" i="1" s="1"/>
  <c r="D26" i="1"/>
  <c r="N17" i="1" l="1"/>
  <c r="N24" i="1" s="1"/>
  <c r="N26" i="1" s="1"/>
</calcChain>
</file>

<file path=xl/sharedStrings.xml><?xml version="1.0" encoding="utf-8"?>
<sst xmlns="http://schemas.openxmlformats.org/spreadsheetml/2006/main" count="192" uniqueCount="28">
  <si>
    <t>Compensation</t>
  </si>
  <si>
    <t>Mileage</t>
  </si>
  <si>
    <t>Misc. pay (stop off)</t>
  </si>
  <si>
    <t xml:space="preserve">Surcharge </t>
  </si>
  <si>
    <t>Fixed Expense</t>
  </si>
  <si>
    <t>Qualcomm Rental</t>
  </si>
  <si>
    <t>Bob-tail insurance</t>
  </si>
  <si>
    <t xml:space="preserve">Physical Damage Insurance </t>
  </si>
  <si>
    <t>Total Fixed Expense</t>
  </si>
  <si>
    <t>Variable Expense</t>
  </si>
  <si>
    <t>Total Variable Expense</t>
  </si>
  <si>
    <t>Total Expense</t>
  </si>
  <si>
    <t>Net Weekly Settlement</t>
  </si>
  <si>
    <t>ATBS (optional)</t>
  </si>
  <si>
    <t>Perf Escrow</t>
  </si>
  <si>
    <t>Total Truck Payment</t>
  </si>
  <si>
    <t>Total Weekly Revenue</t>
  </si>
  <si>
    <t>Vari Payment Amt.</t>
  </si>
  <si>
    <t>Fixed Payment Amt.</t>
  </si>
  <si>
    <t>Maintenance</t>
  </si>
  <si>
    <t>Fuel  mpg/$</t>
  </si>
  <si>
    <t>Signature</t>
  </si>
  <si>
    <t xml:space="preserve">_____________________________________________________________________________                   </t>
  </si>
  <si>
    <t>PFJ rebate (paid to fuel card weekly)*</t>
  </si>
  <si>
    <r>
      <t xml:space="preserve">This is an </t>
    </r>
    <r>
      <rPr>
        <b/>
        <sz val="10"/>
        <rFont val="Arial"/>
        <family val="2"/>
      </rPr>
      <t>estimate</t>
    </r>
    <r>
      <rPr>
        <sz val="11"/>
        <color theme="1"/>
        <rFont val="Calibri"/>
        <family val="2"/>
        <scheme val="minor"/>
      </rPr>
      <t xml:space="preserve"> of what your fixed expenses and variable expenses may be. Truck payments do vary according to tractor and year. Fuel price and fuel surcharge are based on this weeks national average. </t>
    </r>
  </si>
  <si>
    <t>OccAcc ($36.62 per driver)</t>
  </si>
  <si>
    <t>OccAcc</t>
  </si>
  <si>
    <t xml:space="preserve">Fuel Surcharge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</si>
</sst>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8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2" fontId="4" fillId="3" borderId="1" xfId="0" applyNumberFormat="1" applyFont="1" applyFill="1" applyBorder="1"/>
    <xf numFmtId="0" fontId="0" fillId="3" borderId="1" xfId="0" applyFill="1" applyBorder="1"/>
    <xf numFmtId="164" fontId="0" fillId="0" borderId="0" xfId="0" applyNumberFormat="1" applyAlignment="1">
      <alignment horizontal="center"/>
    </xf>
    <xf numFmtId="44" fontId="0" fillId="0" borderId="2" xfId="1" applyFont="1" applyBorder="1"/>
    <xf numFmtId="44" fontId="0" fillId="0" borderId="2" xfId="1" applyFont="1" applyBorder="1" applyAlignment="1">
      <alignment horizontal="center"/>
    </xf>
    <xf numFmtId="44" fontId="0" fillId="0" borderId="3" xfId="1" applyFont="1" applyBorder="1" applyAlignment="1">
      <alignment horizontal="center"/>
    </xf>
    <xf numFmtId="44" fontId="3" fillId="0" borderId="2" xfId="1" applyFont="1" applyBorder="1"/>
    <xf numFmtId="44" fontId="3" fillId="0" borderId="2" xfId="1" applyFont="1" applyBorder="1" applyAlignment="1">
      <alignment horizontal="center"/>
    </xf>
    <xf numFmtId="44" fontId="0" fillId="0" borderId="0" xfId="1" applyFont="1"/>
    <xf numFmtId="44" fontId="4" fillId="2" borderId="5" xfId="1" applyFont="1" applyFill="1" applyBorder="1" applyAlignment="1">
      <alignment horizontal="center"/>
    </xf>
    <xf numFmtId="44" fontId="4" fillId="2" borderId="1" xfId="1" applyFont="1" applyFill="1" applyBorder="1" applyAlignment="1">
      <alignment horizontal="center"/>
    </xf>
    <xf numFmtId="44" fontId="0" fillId="0" borderId="0" xfId="1" applyFont="1" applyBorder="1"/>
    <xf numFmtId="44" fontId="0" fillId="0" borderId="0" xfId="1" applyFont="1" applyBorder="1" applyAlignment="1">
      <alignment horizontal="center"/>
    </xf>
    <xf numFmtId="44" fontId="3" fillId="0" borderId="0" xfId="1" applyFont="1" applyBorder="1"/>
    <xf numFmtId="44" fontId="3" fillId="0" borderId="0" xfId="1" applyFont="1" applyBorder="1" applyAlignment="1">
      <alignment horizontal="center"/>
    </xf>
    <xf numFmtId="0" fontId="6" fillId="0" borderId="0" xfId="0" applyFont="1"/>
    <xf numFmtId="44" fontId="6" fillId="0" borderId="0" xfId="1" applyFont="1"/>
    <xf numFmtId="0" fontId="7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44" fontId="0" fillId="2" borderId="1" xfId="1" applyFont="1" applyFill="1" applyBorder="1" applyAlignment="1">
      <alignment horizontal="center"/>
    </xf>
    <xf numFmtId="44" fontId="0" fillId="3" borderId="1" xfId="1" applyFont="1" applyFill="1" applyBorder="1" applyAlignment="1">
      <alignment horizontal="center"/>
    </xf>
    <xf numFmtId="44" fontId="0" fillId="2" borderId="7" xfId="1" applyFont="1" applyFill="1" applyBorder="1" applyAlignment="1">
      <alignment horizontal="center"/>
    </xf>
    <xf numFmtId="44" fontId="0" fillId="3" borderId="9" xfId="1" applyFont="1" applyFill="1" applyBorder="1" applyAlignment="1">
      <alignment horizontal="center"/>
    </xf>
    <xf numFmtId="44" fontId="0" fillId="3" borderId="10" xfId="1" applyFont="1" applyFill="1" applyBorder="1" applyAlignment="1">
      <alignment horizontal="center"/>
    </xf>
    <xf numFmtId="44" fontId="0" fillId="2" borderId="9" xfId="1" applyFont="1" applyFill="1" applyBorder="1" applyAlignment="1">
      <alignment horizontal="center"/>
    </xf>
    <xf numFmtId="44" fontId="6" fillId="0" borderId="4" xfId="1" applyFont="1" applyBorder="1" applyAlignment="1">
      <alignment horizontal="center"/>
    </xf>
    <xf numFmtId="0" fontId="0" fillId="0" borderId="0" xfId="0" applyAlignment="1">
      <alignment horizontal="center" wrapText="1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7"/>
  <sheetViews>
    <sheetView zoomScaleNormal="100" workbookViewId="0">
      <selection activeCell="C21" sqref="C21"/>
    </sheetView>
  </sheetViews>
  <sheetFormatPr defaultRowHeight="15" x14ac:dyDescent="0.25"/>
  <cols>
    <col min="1" max="1" width="16.5703125" customWidth="1"/>
    <col min="2" max="2" width="10.42578125" customWidth="1"/>
    <col min="3" max="3" width="8.7109375" customWidth="1"/>
    <col min="4" max="4" width="11.42578125" style="15" customWidth="1"/>
    <col min="5" max="5" width="4.7109375" style="15" customWidth="1"/>
    <col min="6" max="6" width="17" customWidth="1"/>
    <col min="8" max="8" width="7.85546875" customWidth="1"/>
    <col min="9" max="9" width="12.5703125" style="15" customWidth="1"/>
    <col min="10" max="10" width="4.7109375" style="15" customWidth="1"/>
    <col min="11" max="11" width="17.5703125" customWidth="1"/>
    <col min="13" max="13" width="7.7109375" customWidth="1"/>
    <col min="14" max="14" width="12.28515625" style="15" customWidth="1"/>
  </cols>
  <sheetData>
    <row r="1" spans="1:15" x14ac:dyDescent="0.25">
      <c r="A1" s="1" t="s">
        <v>0</v>
      </c>
      <c r="B1" s="2"/>
      <c r="D1" s="10"/>
      <c r="E1" s="18"/>
      <c r="F1" s="1" t="s">
        <v>0</v>
      </c>
      <c r="G1" s="2"/>
      <c r="I1" s="10"/>
      <c r="J1" s="18"/>
      <c r="K1" s="1" t="s">
        <v>0</v>
      </c>
      <c r="L1" s="2"/>
      <c r="N1" s="10"/>
      <c r="O1" s="1"/>
    </row>
    <row r="2" spans="1:15" x14ac:dyDescent="0.25">
      <c r="A2" t="s">
        <v>1</v>
      </c>
      <c r="C2" s="3">
        <v>2500</v>
      </c>
      <c r="D2" s="11">
        <f>SUM(C2*1.2)</f>
        <v>3000</v>
      </c>
      <c r="E2" s="19"/>
      <c r="F2" t="s">
        <v>1</v>
      </c>
      <c r="H2" s="3">
        <v>2800</v>
      </c>
      <c r="I2" s="11">
        <f>SUM(H2*1.2)</f>
        <v>3360</v>
      </c>
      <c r="J2" s="19"/>
      <c r="K2" t="s">
        <v>1</v>
      </c>
      <c r="M2" s="3">
        <v>3000</v>
      </c>
      <c r="N2" s="11">
        <f>SUM(M2*1.2)</f>
        <v>3600</v>
      </c>
    </row>
    <row r="3" spans="1:15" x14ac:dyDescent="0.25">
      <c r="A3" t="s">
        <v>2</v>
      </c>
      <c r="D3" s="11">
        <v>40</v>
      </c>
      <c r="E3" s="19"/>
      <c r="F3" t="s">
        <v>2</v>
      </c>
      <c r="I3" s="11">
        <v>40</v>
      </c>
      <c r="J3" s="19"/>
      <c r="K3" t="s">
        <v>2</v>
      </c>
      <c r="N3" s="11">
        <v>40</v>
      </c>
    </row>
    <row r="4" spans="1:15" ht="15.75" thickBot="1" x14ac:dyDescent="0.3">
      <c r="A4" t="s">
        <v>27</v>
      </c>
      <c r="C4" s="4">
        <v>0.36</v>
      </c>
      <c r="D4" s="12">
        <f>SUM(C2*C4)</f>
        <v>900</v>
      </c>
      <c r="E4" s="19"/>
      <c r="F4" t="s">
        <v>27</v>
      </c>
      <c r="H4" s="4">
        <f>SUM(C4)</f>
        <v>0.36</v>
      </c>
      <c r="I4" s="12">
        <f>SUM(H2*H4)</f>
        <v>1008</v>
      </c>
      <c r="J4" s="19"/>
      <c r="K4" t="s">
        <v>27</v>
      </c>
      <c r="M4" s="4">
        <f>C4</f>
        <v>0.36</v>
      </c>
      <c r="N4" s="12">
        <f>SUM(M2*M4)</f>
        <v>1080</v>
      </c>
    </row>
    <row r="5" spans="1:15" ht="15.75" thickTop="1" x14ac:dyDescent="0.25">
      <c r="A5" t="s">
        <v>16</v>
      </c>
      <c r="D5" s="13">
        <f>SUM(D2:D4)</f>
        <v>3940</v>
      </c>
      <c r="E5" s="20"/>
      <c r="F5" t="s">
        <v>16</v>
      </c>
      <c r="I5" s="13">
        <f>SUM(I2:I4)</f>
        <v>4408</v>
      </c>
      <c r="J5" s="20"/>
      <c r="K5" t="s">
        <v>16</v>
      </c>
      <c r="N5" s="13">
        <f>SUM(N2:N4)</f>
        <v>4720</v>
      </c>
    </row>
    <row r="6" spans="1:15" x14ac:dyDescent="0.25">
      <c r="D6" s="10"/>
      <c r="E6" s="18"/>
      <c r="I6" s="10"/>
      <c r="J6" s="18"/>
      <c r="N6" s="10"/>
    </row>
    <row r="7" spans="1:15" x14ac:dyDescent="0.25">
      <c r="A7" s="1" t="s">
        <v>4</v>
      </c>
      <c r="B7" s="1"/>
      <c r="D7" s="10"/>
      <c r="E7" s="18"/>
      <c r="F7" s="1" t="s">
        <v>4</v>
      </c>
      <c r="G7" s="1"/>
      <c r="I7" s="10"/>
      <c r="J7" s="18"/>
      <c r="K7" s="1" t="s">
        <v>4</v>
      </c>
      <c r="L7" s="1"/>
      <c r="N7" s="10"/>
      <c r="O7" s="1"/>
    </row>
    <row r="8" spans="1:15" x14ac:dyDescent="0.25">
      <c r="A8" t="s">
        <v>18</v>
      </c>
      <c r="D8" s="31">
        <v>120</v>
      </c>
      <c r="E8" s="18"/>
      <c r="F8" t="s">
        <v>18</v>
      </c>
      <c r="I8" s="31">
        <v>120</v>
      </c>
      <c r="J8" s="18"/>
      <c r="K8" t="s">
        <v>18</v>
      </c>
      <c r="N8" s="31">
        <v>120</v>
      </c>
    </row>
    <row r="9" spans="1:15" x14ac:dyDescent="0.25">
      <c r="A9" t="s">
        <v>17</v>
      </c>
      <c r="C9" s="28">
        <v>0.26</v>
      </c>
      <c r="D9" s="32">
        <f>SUM(C9*C2)</f>
        <v>650</v>
      </c>
      <c r="E9" s="18"/>
      <c r="F9" t="s">
        <v>17</v>
      </c>
      <c r="H9" s="27">
        <f>+C9</f>
        <v>0.26</v>
      </c>
      <c r="I9" s="32">
        <f>SUM(H9*H2)</f>
        <v>728</v>
      </c>
      <c r="J9" s="18"/>
      <c r="K9" t="s">
        <v>17</v>
      </c>
      <c r="M9" s="27">
        <f>C9</f>
        <v>0.26</v>
      </c>
      <c r="N9" s="32">
        <f>SUM(M9*M2)</f>
        <v>780</v>
      </c>
    </row>
    <row r="10" spans="1:15" x14ac:dyDescent="0.25">
      <c r="A10" t="s">
        <v>15</v>
      </c>
      <c r="D10" s="29">
        <f>SUM(D8+D9)</f>
        <v>770</v>
      </c>
      <c r="E10" s="18"/>
      <c r="F10" t="s">
        <v>15</v>
      </c>
      <c r="H10" s="9"/>
      <c r="I10" s="29">
        <f>SUM(I8+I9)</f>
        <v>848</v>
      </c>
      <c r="J10" s="18"/>
      <c r="K10" t="s">
        <v>15</v>
      </c>
      <c r="M10" s="9"/>
      <c r="N10" s="29">
        <f>SUM(N8+N9)</f>
        <v>900</v>
      </c>
    </row>
    <row r="11" spans="1:15" x14ac:dyDescent="0.25">
      <c r="A11" t="s">
        <v>14</v>
      </c>
      <c r="D11" s="11">
        <v>25</v>
      </c>
      <c r="E11" s="18"/>
      <c r="F11" t="s">
        <v>14</v>
      </c>
      <c r="I11" s="11">
        <v>25</v>
      </c>
      <c r="J11" s="18"/>
      <c r="K11" t="s">
        <v>14</v>
      </c>
      <c r="N11" s="11">
        <v>25</v>
      </c>
    </row>
    <row r="12" spans="1:15" x14ac:dyDescent="0.25">
      <c r="A12" t="s">
        <v>5</v>
      </c>
      <c r="D12" s="11">
        <v>11.53</v>
      </c>
      <c r="E12" s="18"/>
      <c r="F12" t="s">
        <v>5</v>
      </c>
      <c r="I12" s="11">
        <v>11.53</v>
      </c>
      <c r="J12" s="18"/>
      <c r="K12" t="s">
        <v>5</v>
      </c>
      <c r="N12" s="11">
        <v>11.53</v>
      </c>
    </row>
    <row r="13" spans="1:15" x14ac:dyDescent="0.25">
      <c r="A13" t="s">
        <v>6</v>
      </c>
      <c r="D13" s="11">
        <v>7.62</v>
      </c>
      <c r="E13" s="18"/>
      <c r="F13" t="s">
        <v>6</v>
      </c>
      <c r="I13" s="11">
        <v>7.62</v>
      </c>
      <c r="J13" s="18"/>
      <c r="K13" t="s">
        <v>6</v>
      </c>
      <c r="N13" s="11">
        <v>7.62</v>
      </c>
    </row>
    <row r="14" spans="1:15" x14ac:dyDescent="0.25">
      <c r="A14" t="s">
        <v>26</v>
      </c>
      <c r="D14" s="11">
        <v>36.619999999999997</v>
      </c>
      <c r="E14" s="18"/>
      <c r="F14" t="s">
        <v>26</v>
      </c>
      <c r="I14" s="11">
        <v>36.619999999999997</v>
      </c>
      <c r="J14" s="18"/>
      <c r="K14" t="s">
        <v>26</v>
      </c>
      <c r="N14" s="11">
        <v>36.619999999999997</v>
      </c>
    </row>
    <row r="15" spans="1:15" x14ac:dyDescent="0.25">
      <c r="A15" t="s">
        <v>7</v>
      </c>
      <c r="D15" s="30">
        <v>116.9</v>
      </c>
      <c r="E15" s="18"/>
      <c r="F15" t="s">
        <v>7</v>
      </c>
      <c r="I15" s="30">
        <f>D15</f>
        <v>116.9</v>
      </c>
      <c r="J15" s="18"/>
      <c r="K15" t="s">
        <v>7</v>
      </c>
      <c r="N15" s="30">
        <f>I15</f>
        <v>116.9</v>
      </c>
    </row>
    <row r="16" spans="1:15" ht="15.75" thickBot="1" x14ac:dyDescent="0.3">
      <c r="A16" t="s">
        <v>13</v>
      </c>
      <c r="D16" s="11">
        <v>22.49</v>
      </c>
      <c r="E16" s="18"/>
      <c r="F16" t="s">
        <v>13</v>
      </c>
      <c r="I16" s="11">
        <f>D16</f>
        <v>22.49</v>
      </c>
      <c r="J16" s="18"/>
      <c r="K16" t="s">
        <v>13</v>
      </c>
      <c r="N16" s="11">
        <f>I16</f>
        <v>22.49</v>
      </c>
    </row>
    <row r="17" spans="1:15" ht="15.75" thickTop="1" x14ac:dyDescent="0.25">
      <c r="A17" t="s">
        <v>8</v>
      </c>
      <c r="D17" s="35">
        <f>SUM(D10:D16)</f>
        <v>990.16</v>
      </c>
      <c r="E17" s="18"/>
      <c r="F17" t="s">
        <v>8</v>
      </c>
      <c r="I17" s="35">
        <f>SUM(I10:I16)</f>
        <v>1068.1600000000001</v>
      </c>
      <c r="J17" s="18"/>
      <c r="K17" t="s">
        <v>8</v>
      </c>
      <c r="N17" s="35">
        <f>SUM(N10:N16)</f>
        <v>1120.1600000000001</v>
      </c>
    </row>
    <row r="18" spans="1:15" x14ac:dyDescent="0.25">
      <c r="D18" s="10"/>
      <c r="E18" s="18"/>
      <c r="I18" s="10"/>
      <c r="J18" s="18"/>
      <c r="N18" s="10"/>
    </row>
    <row r="19" spans="1:15" x14ac:dyDescent="0.25">
      <c r="A19" s="1" t="s">
        <v>9</v>
      </c>
      <c r="B19" s="1"/>
      <c r="D19" s="10"/>
      <c r="E19" s="18"/>
      <c r="F19" s="1" t="s">
        <v>9</v>
      </c>
      <c r="G19" s="1"/>
      <c r="I19" s="10"/>
      <c r="J19" s="18"/>
      <c r="K19" s="1" t="s">
        <v>9</v>
      </c>
      <c r="L19" s="1"/>
      <c r="N19" s="10"/>
      <c r="O19" s="1"/>
    </row>
    <row r="20" spans="1:15" x14ac:dyDescent="0.25">
      <c r="A20" s="5" t="s">
        <v>20</v>
      </c>
      <c r="B20" s="7">
        <v>7</v>
      </c>
      <c r="C20" s="16">
        <v>3.8759999999999999</v>
      </c>
      <c r="D20" s="11">
        <f>SUM(C2/B20*C20)</f>
        <v>1384.2857142857144</v>
      </c>
      <c r="E20" s="19"/>
      <c r="F20" s="5" t="s">
        <v>20</v>
      </c>
      <c r="G20" s="7">
        <f>B20</f>
        <v>7</v>
      </c>
      <c r="H20" s="17">
        <f>C20</f>
        <v>3.8759999999999999</v>
      </c>
      <c r="I20" s="11">
        <f>SUM(H2/G20*H20)</f>
        <v>1550.3999999999999</v>
      </c>
      <c r="J20" s="19"/>
      <c r="K20" s="5" t="s">
        <v>20</v>
      </c>
      <c r="L20" s="7">
        <f>B20</f>
        <v>7</v>
      </c>
      <c r="M20" s="17">
        <f>C20</f>
        <v>3.8759999999999999</v>
      </c>
      <c r="N20" s="11">
        <f>SUM(M2/L20*M20)</f>
        <v>1661.1428571428571</v>
      </c>
      <c r="O20" s="5"/>
    </row>
    <row r="21" spans="1:15" ht="15.75" thickBot="1" x14ac:dyDescent="0.3">
      <c r="A21" t="s">
        <v>19</v>
      </c>
      <c r="B21" s="8">
        <v>0.05</v>
      </c>
      <c r="C21" s="6"/>
      <c r="D21" s="12">
        <f>SUM(C2*B21)</f>
        <v>125</v>
      </c>
      <c r="E21" s="19"/>
      <c r="F21" t="s">
        <v>19</v>
      </c>
      <c r="G21" s="8">
        <f>B21</f>
        <v>0.05</v>
      </c>
      <c r="H21" s="25"/>
      <c r="I21" s="12">
        <f>SUM(H2*G21)</f>
        <v>140</v>
      </c>
      <c r="J21" s="19"/>
      <c r="K21" t="s">
        <v>19</v>
      </c>
      <c r="L21" s="8">
        <f>G21</f>
        <v>0.05</v>
      </c>
      <c r="M21" s="6"/>
      <c r="N21" s="12">
        <f>SUM(M2*L21)</f>
        <v>150</v>
      </c>
    </row>
    <row r="22" spans="1:15" ht="15.75" thickTop="1" x14ac:dyDescent="0.25">
      <c r="A22" t="s">
        <v>10</v>
      </c>
      <c r="D22" s="14">
        <f>SUM(D20,D21)</f>
        <v>1509.2857142857144</v>
      </c>
      <c r="E22" s="21"/>
      <c r="F22" t="s">
        <v>10</v>
      </c>
      <c r="I22" s="14">
        <f>SUM(I20,I21)</f>
        <v>1690.3999999999999</v>
      </c>
      <c r="J22" s="21"/>
      <c r="K22" t="s">
        <v>10</v>
      </c>
      <c r="N22" s="14">
        <f>SUM(N20,N21)</f>
        <v>1811.1428571428571</v>
      </c>
    </row>
    <row r="23" spans="1:15" x14ac:dyDescent="0.25">
      <c r="D23" s="10"/>
      <c r="E23" s="18"/>
      <c r="I23" s="10"/>
      <c r="J23" s="18"/>
      <c r="N23" s="10"/>
    </row>
    <row r="24" spans="1:15" x14ac:dyDescent="0.25">
      <c r="A24" t="s">
        <v>11</v>
      </c>
      <c r="D24" s="14">
        <f>SUM(D17,D22)</f>
        <v>2499.4457142857145</v>
      </c>
      <c r="E24" s="21"/>
      <c r="F24" t="s">
        <v>11</v>
      </c>
      <c r="I24" s="14">
        <f>SUM(I17,I22)</f>
        <v>2758.56</v>
      </c>
      <c r="J24" s="21"/>
      <c r="K24" t="s">
        <v>11</v>
      </c>
      <c r="N24" s="14">
        <f>SUM(N17,N22)</f>
        <v>2931.3028571428572</v>
      </c>
    </row>
    <row r="25" spans="1:15" x14ac:dyDescent="0.25">
      <c r="D25" s="10"/>
      <c r="E25" s="18"/>
      <c r="I25" s="10"/>
      <c r="J25" s="18"/>
      <c r="N25" s="10"/>
    </row>
    <row r="26" spans="1:15" x14ac:dyDescent="0.25">
      <c r="A26" t="s">
        <v>12</v>
      </c>
      <c r="D26" s="14">
        <f>SUM(D5-D24)</f>
        <v>1440.5542857142855</v>
      </c>
      <c r="E26" s="21"/>
      <c r="F26" t="s">
        <v>12</v>
      </c>
      <c r="I26" s="14">
        <f>SUM(I5-I24)</f>
        <v>1649.44</v>
      </c>
      <c r="J26" s="21"/>
      <c r="K26" t="s">
        <v>12</v>
      </c>
      <c r="N26" s="14">
        <f>SUM(N5-N24)</f>
        <v>1788.6971428571428</v>
      </c>
    </row>
    <row r="27" spans="1:15" x14ac:dyDescent="0.25">
      <c r="A27" t="s">
        <v>23</v>
      </c>
      <c r="D27" s="15">
        <f>SUM(C2/B20*0.15)</f>
        <v>53.571428571428577</v>
      </c>
      <c r="F27" t="s">
        <v>23</v>
      </c>
      <c r="I27" s="15">
        <f>SUM(H2/G20*0.15)</f>
        <v>60</v>
      </c>
      <c r="K27" t="s">
        <v>23</v>
      </c>
      <c r="N27" s="15">
        <f>SUM(M2/L20*0.15)</f>
        <v>64.285714285714278</v>
      </c>
    </row>
    <row r="31" spans="1:15" x14ac:dyDescent="0.25">
      <c r="A31" s="24" t="s">
        <v>22</v>
      </c>
      <c r="B31" s="22"/>
      <c r="C31" s="22"/>
      <c r="D31" s="23"/>
      <c r="E31" s="23"/>
      <c r="F31" s="22"/>
      <c r="G31" s="22"/>
      <c r="I31" s="23"/>
      <c r="J31"/>
      <c r="N31"/>
    </row>
    <row r="32" spans="1:15" x14ac:dyDescent="0.25">
      <c r="A32" t="s">
        <v>21</v>
      </c>
      <c r="L32" s="15"/>
    </row>
    <row r="33" spans="4:7" ht="15" customHeight="1" x14ac:dyDescent="0.25">
      <c r="D33" s="36" t="s">
        <v>24</v>
      </c>
      <c r="E33" s="36"/>
      <c r="F33" s="36"/>
      <c r="G33" s="36"/>
    </row>
    <row r="34" spans="4:7" x14ac:dyDescent="0.25">
      <c r="D34" s="36"/>
      <c r="E34" s="36"/>
      <c r="F34" s="36"/>
      <c r="G34" s="36"/>
    </row>
    <row r="35" spans="4:7" x14ac:dyDescent="0.25">
      <c r="D35" s="36"/>
      <c r="E35" s="36"/>
      <c r="F35" s="36"/>
      <c r="G35" s="36"/>
    </row>
    <row r="36" spans="4:7" x14ac:dyDescent="0.25">
      <c r="D36" s="36"/>
      <c r="E36" s="36"/>
      <c r="F36" s="36"/>
      <c r="G36" s="36"/>
    </row>
    <row r="37" spans="4:7" x14ac:dyDescent="0.25">
      <c r="D37" s="36"/>
      <c r="E37" s="36"/>
      <c r="F37" s="36"/>
      <c r="G37" s="36"/>
    </row>
  </sheetData>
  <mergeCells count="1">
    <mergeCell ref="D33:G37"/>
  </mergeCells>
  <pageMargins left="0.25" right="0.25" top="0.75" bottom="0.75" header="0.3" footer="0.3"/>
  <pageSetup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8"/>
  <sheetViews>
    <sheetView workbookViewId="0">
      <selection activeCell="C21" sqref="C21"/>
    </sheetView>
  </sheetViews>
  <sheetFormatPr defaultRowHeight="15" x14ac:dyDescent="0.25"/>
  <cols>
    <col min="1" max="1" width="16.5703125" customWidth="1"/>
    <col min="2" max="2" width="10.42578125" customWidth="1"/>
    <col min="3" max="3" width="8.7109375" customWidth="1"/>
    <col min="4" max="4" width="11.85546875" style="15" customWidth="1"/>
    <col min="5" max="5" width="4.7109375" style="15" customWidth="1"/>
    <col min="6" max="6" width="17" customWidth="1"/>
    <col min="8" max="8" width="7.85546875" customWidth="1"/>
    <col min="9" max="9" width="12.5703125" style="15" customWidth="1"/>
    <col min="10" max="10" width="4.7109375" style="15" customWidth="1"/>
    <col min="11" max="11" width="17.5703125" customWidth="1"/>
    <col min="13" max="13" width="7.7109375" customWidth="1"/>
    <col min="14" max="14" width="12" style="15" customWidth="1"/>
  </cols>
  <sheetData>
    <row r="1" spans="1:15" x14ac:dyDescent="0.25">
      <c r="A1" s="1" t="s">
        <v>0</v>
      </c>
      <c r="B1" s="2"/>
      <c r="D1" s="10"/>
      <c r="E1" s="18"/>
      <c r="F1" s="1" t="s">
        <v>0</v>
      </c>
      <c r="G1" s="2"/>
      <c r="I1" s="10"/>
      <c r="J1" s="18"/>
      <c r="K1" s="1" t="s">
        <v>0</v>
      </c>
      <c r="L1" s="2"/>
      <c r="N1" s="10"/>
      <c r="O1" s="1"/>
    </row>
    <row r="2" spans="1:15" x14ac:dyDescent="0.25">
      <c r="A2" t="s">
        <v>1</v>
      </c>
      <c r="C2" s="3">
        <v>4500</v>
      </c>
      <c r="D2" s="11">
        <f>SUM(C2*1.25)</f>
        <v>5625</v>
      </c>
      <c r="E2" s="19"/>
      <c r="F2" t="s">
        <v>1</v>
      </c>
      <c r="H2" s="3">
        <v>5000</v>
      </c>
      <c r="I2" s="11">
        <f>SUM(H2*1.25)</f>
        <v>6250</v>
      </c>
      <c r="J2" s="19"/>
      <c r="K2" t="s">
        <v>1</v>
      </c>
      <c r="M2" s="3">
        <v>5500</v>
      </c>
      <c r="N2" s="11">
        <f>SUM(M2*1.25)</f>
        <v>6875</v>
      </c>
    </row>
    <row r="3" spans="1:15" x14ac:dyDescent="0.25">
      <c r="A3" t="s">
        <v>2</v>
      </c>
      <c r="D3" s="11">
        <v>40</v>
      </c>
      <c r="E3" s="19"/>
      <c r="F3" t="s">
        <v>2</v>
      </c>
      <c r="I3" s="11">
        <v>40</v>
      </c>
      <c r="J3" s="19"/>
      <c r="K3" t="s">
        <v>2</v>
      </c>
      <c r="N3" s="11">
        <v>40</v>
      </c>
    </row>
    <row r="4" spans="1:15" ht="15.75" thickBot="1" x14ac:dyDescent="0.3">
      <c r="A4" t="s">
        <v>3</v>
      </c>
      <c r="C4" s="4">
        <v>0.36</v>
      </c>
      <c r="D4" s="12">
        <f>SUM(C2*C4)</f>
        <v>1620</v>
      </c>
      <c r="E4" s="19"/>
      <c r="F4" t="s">
        <v>3</v>
      </c>
      <c r="H4" s="4">
        <f>C4</f>
        <v>0.36</v>
      </c>
      <c r="I4" s="12">
        <f>SUM(H2*H4)</f>
        <v>1800</v>
      </c>
      <c r="J4" s="19"/>
      <c r="K4" t="s">
        <v>3</v>
      </c>
      <c r="M4" s="4">
        <f>H4</f>
        <v>0.36</v>
      </c>
      <c r="N4" s="12">
        <f>SUM(M2*M4)</f>
        <v>1980</v>
      </c>
    </row>
    <row r="5" spans="1:15" ht="15.75" thickTop="1" x14ac:dyDescent="0.25">
      <c r="A5" t="s">
        <v>16</v>
      </c>
      <c r="D5" s="13">
        <f>SUM(D2:D4)</f>
        <v>7285</v>
      </c>
      <c r="E5" s="20"/>
      <c r="F5" t="s">
        <v>16</v>
      </c>
      <c r="I5" s="13">
        <f>SUM(I2:I4)</f>
        <v>8090</v>
      </c>
      <c r="J5" s="20"/>
      <c r="K5" t="s">
        <v>16</v>
      </c>
      <c r="N5" s="13">
        <f>SUM(N2:N4)</f>
        <v>8895</v>
      </c>
    </row>
    <row r="6" spans="1:15" x14ac:dyDescent="0.25">
      <c r="D6" s="10"/>
      <c r="E6" s="18"/>
      <c r="I6" s="10"/>
      <c r="J6" s="18"/>
      <c r="N6" s="10"/>
    </row>
    <row r="7" spans="1:15" x14ac:dyDescent="0.25">
      <c r="A7" s="1" t="s">
        <v>4</v>
      </c>
      <c r="B7" s="1"/>
      <c r="D7" s="10"/>
      <c r="E7" s="18"/>
      <c r="F7" s="1" t="s">
        <v>4</v>
      </c>
      <c r="G7" s="1"/>
      <c r="I7" s="10"/>
      <c r="J7" s="18"/>
      <c r="K7" s="1" t="s">
        <v>4</v>
      </c>
      <c r="L7" s="1"/>
      <c r="N7" s="10"/>
      <c r="O7" s="1"/>
    </row>
    <row r="8" spans="1:15" x14ac:dyDescent="0.25">
      <c r="A8" t="s">
        <v>18</v>
      </c>
      <c r="D8" s="31">
        <v>120</v>
      </c>
      <c r="E8" s="18"/>
      <c r="F8" t="s">
        <v>18</v>
      </c>
      <c r="I8" s="31">
        <v>120</v>
      </c>
      <c r="J8" s="18"/>
      <c r="K8" t="s">
        <v>18</v>
      </c>
      <c r="N8" s="31">
        <v>120</v>
      </c>
    </row>
    <row r="9" spans="1:15" ht="15.75" thickBot="1" x14ac:dyDescent="0.3">
      <c r="A9" t="s">
        <v>17</v>
      </c>
      <c r="C9" s="27">
        <v>0.26</v>
      </c>
      <c r="D9" s="33">
        <f>SUM(C9*C2)</f>
        <v>1170</v>
      </c>
      <c r="E9" s="18"/>
      <c r="F9" t="s">
        <v>17</v>
      </c>
      <c r="H9" s="27">
        <f>C9</f>
        <v>0.26</v>
      </c>
      <c r="I9" s="33">
        <f>SUM(H9*H2)</f>
        <v>1300</v>
      </c>
      <c r="J9" s="18"/>
      <c r="K9" t="s">
        <v>17</v>
      </c>
      <c r="M9" s="27">
        <f>C9</f>
        <v>0.26</v>
      </c>
      <c r="N9" s="33">
        <f>SUM(M9*M2)</f>
        <v>1430</v>
      </c>
    </row>
    <row r="10" spans="1:15" x14ac:dyDescent="0.25">
      <c r="A10" t="s">
        <v>15</v>
      </c>
      <c r="D10" s="34">
        <f>SUM(D8+D9)</f>
        <v>1290</v>
      </c>
      <c r="E10" s="18"/>
      <c r="F10" t="s">
        <v>15</v>
      </c>
      <c r="H10" s="9"/>
      <c r="I10" s="34">
        <f>SUM(I8+I9)</f>
        <v>1420</v>
      </c>
      <c r="J10" s="18"/>
      <c r="K10" t="s">
        <v>15</v>
      </c>
      <c r="M10" s="9"/>
      <c r="N10" s="34">
        <f>SUM(N8+N9)</f>
        <v>1550</v>
      </c>
    </row>
    <row r="11" spans="1:15" x14ac:dyDescent="0.25">
      <c r="A11" t="s">
        <v>14</v>
      </c>
      <c r="D11" s="11">
        <v>25</v>
      </c>
      <c r="E11" s="18"/>
      <c r="F11" t="s">
        <v>14</v>
      </c>
      <c r="I11" s="11">
        <v>25</v>
      </c>
      <c r="J11" s="18"/>
      <c r="K11" t="s">
        <v>14</v>
      </c>
      <c r="N11" s="11">
        <v>25</v>
      </c>
    </row>
    <row r="12" spans="1:15" x14ac:dyDescent="0.25">
      <c r="A12" t="s">
        <v>5</v>
      </c>
      <c r="D12" s="11">
        <v>11.53</v>
      </c>
      <c r="E12" s="18"/>
      <c r="F12" t="s">
        <v>5</v>
      </c>
      <c r="I12" s="11">
        <v>11.53</v>
      </c>
      <c r="J12" s="18"/>
      <c r="K12" t="s">
        <v>5</v>
      </c>
      <c r="N12" s="11">
        <v>11.53</v>
      </c>
    </row>
    <row r="13" spans="1:15" x14ac:dyDescent="0.25">
      <c r="A13" t="s">
        <v>6</v>
      </c>
      <c r="D13" s="11">
        <v>7.62</v>
      </c>
      <c r="E13" s="18"/>
      <c r="F13" t="s">
        <v>6</v>
      </c>
      <c r="I13" s="11">
        <v>7.62</v>
      </c>
      <c r="J13" s="18"/>
      <c r="K13" t="s">
        <v>6</v>
      </c>
      <c r="N13" s="11">
        <v>7.62</v>
      </c>
    </row>
    <row r="14" spans="1:15" x14ac:dyDescent="0.25">
      <c r="A14" t="s">
        <v>25</v>
      </c>
      <c r="D14" s="11">
        <f>SUM(36.62*2)</f>
        <v>73.239999999999995</v>
      </c>
      <c r="E14" s="18"/>
      <c r="F14" t="s">
        <v>25</v>
      </c>
      <c r="I14" s="11">
        <f>SUM(36.62*2)</f>
        <v>73.239999999999995</v>
      </c>
      <c r="J14" s="18"/>
      <c r="K14" t="s">
        <v>25</v>
      </c>
      <c r="N14" s="11">
        <f>SUM(36.62*2)</f>
        <v>73.239999999999995</v>
      </c>
    </row>
    <row r="15" spans="1:15" x14ac:dyDescent="0.25">
      <c r="A15" t="s">
        <v>7</v>
      </c>
      <c r="D15" s="30">
        <v>111.18</v>
      </c>
      <c r="E15" s="18"/>
      <c r="F15" t="s">
        <v>7</v>
      </c>
      <c r="I15" s="30">
        <f>D15</f>
        <v>111.18</v>
      </c>
      <c r="J15" s="18"/>
      <c r="K15" t="s">
        <v>7</v>
      </c>
      <c r="N15" s="30">
        <f>I15</f>
        <v>111.18</v>
      </c>
    </row>
    <row r="16" spans="1:15" ht="15.75" thickBot="1" x14ac:dyDescent="0.3">
      <c r="A16" t="s">
        <v>13</v>
      </c>
      <c r="D16" s="11">
        <v>22.49</v>
      </c>
      <c r="E16" s="18"/>
      <c r="F16" t="s">
        <v>13</v>
      </c>
      <c r="I16" s="11">
        <f>D16</f>
        <v>22.49</v>
      </c>
      <c r="J16" s="18"/>
      <c r="K16" t="s">
        <v>13</v>
      </c>
      <c r="N16" s="11">
        <f>I16</f>
        <v>22.49</v>
      </c>
    </row>
    <row r="17" spans="1:15" ht="15.75" thickTop="1" x14ac:dyDescent="0.25">
      <c r="A17" t="s">
        <v>8</v>
      </c>
      <c r="D17" s="35">
        <f>SUM(D10:D16)</f>
        <v>1541.06</v>
      </c>
      <c r="E17" s="18"/>
      <c r="F17" t="s">
        <v>8</v>
      </c>
      <c r="I17" s="35">
        <f>SUM(I10:I16)</f>
        <v>1671.06</v>
      </c>
      <c r="J17" s="18"/>
      <c r="K17" t="s">
        <v>8</v>
      </c>
      <c r="N17" s="35">
        <f>SUM(N10:N16)</f>
        <v>1801.06</v>
      </c>
    </row>
    <row r="18" spans="1:15" x14ac:dyDescent="0.25">
      <c r="D18" s="10"/>
      <c r="E18" s="18"/>
      <c r="I18" s="10"/>
      <c r="J18" s="18"/>
      <c r="N18" s="10"/>
    </row>
    <row r="19" spans="1:15" x14ac:dyDescent="0.25">
      <c r="A19" s="1" t="s">
        <v>9</v>
      </c>
      <c r="B19" s="1"/>
      <c r="D19" s="10"/>
      <c r="E19" s="18"/>
      <c r="F19" s="1" t="s">
        <v>9</v>
      </c>
      <c r="G19" s="1"/>
      <c r="I19" s="10"/>
      <c r="J19" s="18"/>
      <c r="K19" s="1" t="s">
        <v>9</v>
      </c>
      <c r="L19" s="1"/>
      <c r="N19" s="10"/>
      <c r="O19" s="1"/>
    </row>
    <row r="20" spans="1:15" x14ac:dyDescent="0.25">
      <c r="A20" s="5" t="s">
        <v>20</v>
      </c>
      <c r="B20" s="7">
        <v>7</v>
      </c>
      <c r="C20" s="16">
        <v>3.8759999999999999</v>
      </c>
      <c r="D20" s="11">
        <f>SUM(C2/B20*C20)</f>
        <v>2491.7142857142858</v>
      </c>
      <c r="E20" s="19"/>
      <c r="F20" s="5" t="s">
        <v>20</v>
      </c>
      <c r="G20" s="7">
        <f>B20</f>
        <v>7</v>
      </c>
      <c r="H20" s="17">
        <f>C20</f>
        <v>3.8759999999999999</v>
      </c>
      <c r="I20" s="11">
        <f>SUM(H2/G20*H20)</f>
        <v>2768.5714285714289</v>
      </c>
      <c r="J20" s="19"/>
      <c r="K20" s="5" t="s">
        <v>20</v>
      </c>
      <c r="L20" s="7">
        <f>G20</f>
        <v>7</v>
      </c>
      <c r="M20" s="17">
        <f>H20</f>
        <v>3.8759999999999999</v>
      </c>
      <c r="N20" s="11">
        <f>SUM(M2/L20*M20)</f>
        <v>3045.4285714285711</v>
      </c>
      <c r="O20" s="5"/>
    </row>
    <row r="21" spans="1:15" ht="15.75" thickBot="1" x14ac:dyDescent="0.3">
      <c r="A21" t="s">
        <v>19</v>
      </c>
      <c r="B21" s="8">
        <v>0.05</v>
      </c>
      <c r="C21" s="6"/>
      <c r="D21" s="12">
        <f>SUM(C2*B21)</f>
        <v>225</v>
      </c>
      <c r="E21" s="19"/>
      <c r="F21" t="s">
        <v>19</v>
      </c>
      <c r="G21" s="8">
        <f>B21</f>
        <v>0.05</v>
      </c>
      <c r="H21" s="26"/>
      <c r="I21" s="12">
        <f>SUM(H2*G21)</f>
        <v>250</v>
      </c>
      <c r="J21" s="19"/>
      <c r="K21" t="s">
        <v>19</v>
      </c>
      <c r="L21" s="8">
        <f>G21</f>
        <v>0.05</v>
      </c>
      <c r="M21" s="6"/>
      <c r="N21" s="12">
        <f>SUM(M2*L21)</f>
        <v>275</v>
      </c>
    </row>
    <row r="22" spans="1:15" ht="15.75" thickTop="1" x14ac:dyDescent="0.25">
      <c r="A22" t="s">
        <v>10</v>
      </c>
      <c r="D22" s="14">
        <f>SUM(D20,D21)</f>
        <v>2716.7142857142858</v>
      </c>
      <c r="E22" s="21"/>
      <c r="F22" t="s">
        <v>10</v>
      </c>
      <c r="I22" s="14">
        <f>SUM(I20,I21)</f>
        <v>3018.5714285714289</v>
      </c>
      <c r="J22" s="21"/>
      <c r="K22" t="s">
        <v>10</v>
      </c>
      <c r="N22" s="14">
        <f>SUM(N20,N21)</f>
        <v>3320.4285714285711</v>
      </c>
    </row>
    <row r="23" spans="1:15" x14ac:dyDescent="0.25">
      <c r="D23" s="10"/>
      <c r="E23" s="18"/>
      <c r="I23" s="10"/>
      <c r="J23" s="18"/>
      <c r="N23" s="10"/>
    </row>
    <row r="24" spans="1:15" x14ac:dyDescent="0.25">
      <c r="A24" t="s">
        <v>11</v>
      </c>
      <c r="D24" s="14">
        <f>SUM(D17,D22)</f>
        <v>4257.7742857142857</v>
      </c>
      <c r="E24" s="21"/>
      <c r="F24" t="s">
        <v>11</v>
      </c>
      <c r="I24" s="14">
        <f>SUM(I17,I22)</f>
        <v>4689.6314285714288</v>
      </c>
      <c r="J24" s="21"/>
      <c r="K24" t="s">
        <v>11</v>
      </c>
      <c r="N24" s="14">
        <f>SUM(N17,N22)</f>
        <v>5121.488571428571</v>
      </c>
    </row>
    <row r="25" spans="1:15" x14ac:dyDescent="0.25">
      <c r="D25" s="10"/>
      <c r="E25" s="18"/>
      <c r="I25" s="10"/>
      <c r="J25" s="18"/>
      <c r="N25" s="10"/>
    </row>
    <row r="26" spans="1:15" x14ac:dyDescent="0.25">
      <c r="A26" t="s">
        <v>12</v>
      </c>
      <c r="D26" s="14">
        <f>SUM(D5-D24)</f>
        <v>3027.2257142857143</v>
      </c>
      <c r="E26" s="21"/>
      <c r="F26" t="s">
        <v>12</v>
      </c>
      <c r="I26" s="14">
        <f>SUM(I5-I24)</f>
        <v>3400.3685714285712</v>
      </c>
      <c r="J26" s="21"/>
      <c r="K26" t="s">
        <v>12</v>
      </c>
      <c r="N26" s="14">
        <f>SUM(N5-N24)</f>
        <v>3773.511428571429</v>
      </c>
    </row>
    <row r="27" spans="1:15" x14ac:dyDescent="0.25">
      <c r="A27" t="s">
        <v>23</v>
      </c>
      <c r="D27" s="15">
        <f>SUM(C2/B20*0.15)</f>
        <v>96.428571428571431</v>
      </c>
      <c r="F27" t="s">
        <v>23</v>
      </c>
      <c r="I27" s="15">
        <f>SUM(H2/G20*0.15)</f>
        <v>107.14285714285715</v>
      </c>
      <c r="K27" t="s">
        <v>23</v>
      </c>
      <c r="N27" s="15">
        <f>SUM(M2/L20*0.15)</f>
        <v>117.85714285714285</v>
      </c>
    </row>
    <row r="31" spans="1:15" x14ac:dyDescent="0.25">
      <c r="A31" s="24" t="s">
        <v>22</v>
      </c>
      <c r="B31" s="22"/>
      <c r="C31" s="22"/>
      <c r="D31" s="23"/>
      <c r="E31" s="23"/>
      <c r="F31" s="22"/>
      <c r="G31" s="22"/>
      <c r="I31" s="23"/>
      <c r="J31"/>
      <c r="N31"/>
    </row>
    <row r="32" spans="1:15" x14ac:dyDescent="0.25">
      <c r="A32" t="s">
        <v>21</v>
      </c>
      <c r="L32" s="15"/>
      <c r="N32"/>
    </row>
    <row r="33" spans="4:14" ht="15" customHeight="1" x14ac:dyDescent="0.25">
      <c r="D33" s="36" t="s">
        <v>24</v>
      </c>
      <c r="E33" s="36"/>
      <c r="F33" s="36"/>
      <c r="G33" s="36"/>
      <c r="N33"/>
    </row>
    <row r="34" spans="4:14" x14ac:dyDescent="0.25">
      <c r="D34" s="36"/>
      <c r="E34" s="36"/>
      <c r="F34" s="36"/>
      <c r="G34" s="36"/>
      <c r="N34"/>
    </row>
    <row r="35" spans="4:14" x14ac:dyDescent="0.25">
      <c r="D35" s="36"/>
      <c r="E35" s="36"/>
      <c r="F35" s="36"/>
      <c r="G35" s="36"/>
      <c r="N35"/>
    </row>
    <row r="36" spans="4:14" x14ac:dyDescent="0.25">
      <c r="D36" s="36"/>
      <c r="E36" s="36"/>
      <c r="F36" s="36"/>
      <c r="G36" s="36"/>
      <c r="N36"/>
    </row>
    <row r="37" spans="4:14" x14ac:dyDescent="0.25">
      <c r="D37" s="36"/>
      <c r="E37" s="36"/>
      <c r="F37" s="36"/>
      <c r="G37" s="36"/>
      <c r="N37"/>
    </row>
    <row r="38" spans="4:14" x14ac:dyDescent="0.25">
      <c r="N38"/>
    </row>
  </sheetData>
  <mergeCells count="1">
    <mergeCell ref="D33:G37"/>
  </mergeCells>
  <pageMargins left="0.25" right="0.25" top="0.75" bottom="0.75" header="0.3" footer="0.3"/>
  <pageSetup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6"/>
  <sheetViews>
    <sheetView workbookViewId="0">
      <selection activeCell="C19" sqref="C19"/>
    </sheetView>
  </sheetViews>
  <sheetFormatPr defaultRowHeight="15" x14ac:dyDescent="0.25"/>
  <cols>
    <col min="1" max="1" width="16.5703125" customWidth="1"/>
    <col min="2" max="2" width="10.42578125" customWidth="1"/>
    <col min="3" max="3" width="8.7109375" customWidth="1"/>
    <col min="4" max="4" width="11.85546875" style="15" customWidth="1"/>
  </cols>
  <sheetData>
    <row r="1" spans="1:4" x14ac:dyDescent="0.25">
      <c r="A1" s="1" t="s">
        <v>0</v>
      </c>
      <c r="B1" s="2"/>
      <c r="D1" s="10"/>
    </row>
    <row r="2" spans="1:4" x14ac:dyDescent="0.25">
      <c r="A2" t="s">
        <v>1</v>
      </c>
      <c r="C2" s="3">
        <v>3000</v>
      </c>
      <c r="D2" s="11">
        <f>SUM(C2*1.2)</f>
        <v>3600</v>
      </c>
    </row>
    <row r="3" spans="1:4" x14ac:dyDescent="0.25">
      <c r="A3" t="s">
        <v>2</v>
      </c>
      <c r="D3" s="11">
        <v>40</v>
      </c>
    </row>
    <row r="4" spans="1:4" ht="15.75" thickBot="1" x14ac:dyDescent="0.3">
      <c r="A4" t="s">
        <v>3</v>
      </c>
      <c r="C4" s="4">
        <v>0.36</v>
      </c>
      <c r="D4" s="12">
        <f>SUM(C2*C4)</f>
        <v>1080</v>
      </c>
    </row>
    <row r="5" spans="1:4" ht="15.75" thickTop="1" x14ac:dyDescent="0.25">
      <c r="A5" t="s">
        <v>16</v>
      </c>
      <c r="D5" s="13">
        <f>SUM(D2:D4)</f>
        <v>4720</v>
      </c>
    </row>
    <row r="6" spans="1:4" x14ac:dyDescent="0.25">
      <c r="D6" s="10"/>
    </row>
    <row r="7" spans="1:4" x14ac:dyDescent="0.25">
      <c r="A7" s="1" t="s">
        <v>4</v>
      </c>
      <c r="B7" s="1"/>
      <c r="D7" s="10"/>
    </row>
    <row r="8" spans="1:4" x14ac:dyDescent="0.25">
      <c r="A8" t="s">
        <v>15</v>
      </c>
      <c r="D8" s="34">
        <v>0</v>
      </c>
    </row>
    <row r="9" spans="1:4" x14ac:dyDescent="0.25">
      <c r="A9" t="s">
        <v>14</v>
      </c>
      <c r="D9" s="11">
        <v>25</v>
      </c>
    </row>
    <row r="10" spans="1:4" x14ac:dyDescent="0.25">
      <c r="A10" t="s">
        <v>5</v>
      </c>
      <c r="D10" s="11">
        <v>11.53</v>
      </c>
    </row>
    <row r="11" spans="1:4" x14ac:dyDescent="0.25">
      <c r="A11" t="s">
        <v>6</v>
      </c>
      <c r="D11" s="11">
        <v>7.62</v>
      </c>
    </row>
    <row r="12" spans="1:4" x14ac:dyDescent="0.25">
      <c r="A12" t="s">
        <v>26</v>
      </c>
      <c r="D12" s="11">
        <v>36.619999999999997</v>
      </c>
    </row>
    <row r="13" spans="1:4" x14ac:dyDescent="0.25">
      <c r="A13" t="s">
        <v>7</v>
      </c>
      <c r="D13" s="30">
        <v>0</v>
      </c>
    </row>
    <row r="14" spans="1:4" ht="15.75" thickBot="1" x14ac:dyDescent="0.3">
      <c r="A14" t="s">
        <v>13</v>
      </c>
      <c r="D14" s="11">
        <v>22.49</v>
      </c>
    </row>
    <row r="15" spans="1:4" ht="15.75" thickTop="1" x14ac:dyDescent="0.25">
      <c r="A15" t="s">
        <v>8</v>
      </c>
      <c r="D15" s="35">
        <f>SUM(D8:D14)</f>
        <v>103.25999999999999</v>
      </c>
    </row>
    <row r="16" spans="1:4" x14ac:dyDescent="0.25">
      <c r="D16" s="10"/>
    </row>
    <row r="17" spans="1:7" x14ac:dyDescent="0.25">
      <c r="A17" s="1" t="s">
        <v>9</v>
      </c>
      <c r="B17" s="1"/>
      <c r="D17" s="10"/>
    </row>
    <row r="18" spans="1:7" x14ac:dyDescent="0.25">
      <c r="A18" s="5" t="s">
        <v>20</v>
      </c>
      <c r="B18" s="7">
        <v>7</v>
      </c>
      <c r="C18" s="16">
        <v>3.8759999999999999</v>
      </c>
      <c r="D18" s="11">
        <f>SUM(C2/B18*C18)</f>
        <v>1661.1428571428571</v>
      </c>
    </row>
    <row r="19" spans="1:7" ht="15.75" thickBot="1" x14ac:dyDescent="0.3">
      <c r="A19" t="s">
        <v>19</v>
      </c>
      <c r="B19" s="8">
        <v>0.05</v>
      </c>
      <c r="C19" s="6">
        <v>280</v>
      </c>
      <c r="D19" s="12">
        <f>SUM(C2*B19)</f>
        <v>150</v>
      </c>
    </row>
    <row r="20" spans="1:7" ht="15.75" thickTop="1" x14ac:dyDescent="0.25">
      <c r="A20" t="s">
        <v>10</v>
      </c>
      <c r="D20" s="14">
        <f>SUM(D18,D19)</f>
        <v>1811.1428571428571</v>
      </c>
    </row>
    <row r="21" spans="1:7" x14ac:dyDescent="0.25">
      <c r="D21" s="10"/>
    </row>
    <row r="22" spans="1:7" x14ac:dyDescent="0.25">
      <c r="A22" t="s">
        <v>11</v>
      </c>
      <c r="D22" s="14">
        <f>SUM(D15,D20)</f>
        <v>1914.4028571428571</v>
      </c>
    </row>
    <row r="23" spans="1:7" x14ac:dyDescent="0.25">
      <c r="D23" s="10"/>
    </row>
    <row r="24" spans="1:7" x14ac:dyDescent="0.25">
      <c r="A24" t="s">
        <v>12</v>
      </c>
      <c r="D24" s="14">
        <f>SUM(D5-D22)</f>
        <v>2805.5971428571429</v>
      </c>
    </row>
    <row r="25" spans="1:7" x14ac:dyDescent="0.25">
      <c r="A25" t="s">
        <v>23</v>
      </c>
      <c r="D25" s="15">
        <f>SUM(C2/B18*0.15)</f>
        <v>64.285714285714278</v>
      </c>
    </row>
    <row r="29" spans="1:7" x14ac:dyDescent="0.25">
      <c r="A29" s="24" t="s">
        <v>22</v>
      </c>
      <c r="B29" s="22"/>
      <c r="C29" s="22"/>
      <c r="D29" s="23"/>
      <c r="E29" s="23"/>
      <c r="F29" s="22"/>
      <c r="G29" s="22"/>
    </row>
    <row r="30" spans="1:7" x14ac:dyDescent="0.25">
      <c r="A30" t="s">
        <v>21</v>
      </c>
      <c r="E30" s="15"/>
    </row>
    <row r="31" spans="1:7" ht="15" customHeight="1" x14ac:dyDescent="0.25">
      <c r="D31" s="36" t="s">
        <v>24</v>
      </c>
      <c r="E31" s="36"/>
      <c r="F31" s="36"/>
      <c r="G31" s="36"/>
    </row>
    <row r="32" spans="1:7" ht="15" customHeight="1" x14ac:dyDescent="0.25">
      <c r="D32" s="36"/>
      <c r="E32" s="36"/>
      <c r="F32" s="36"/>
      <c r="G32" s="36"/>
    </row>
    <row r="33" spans="4:7" ht="15" customHeight="1" x14ac:dyDescent="0.25">
      <c r="D33" s="36"/>
      <c r="E33" s="36"/>
      <c r="F33" s="36"/>
      <c r="G33" s="36"/>
    </row>
    <row r="34" spans="4:7" x14ac:dyDescent="0.25">
      <c r="D34" s="36"/>
      <c r="E34" s="36"/>
      <c r="F34" s="36"/>
      <c r="G34" s="36"/>
    </row>
    <row r="35" spans="4:7" x14ac:dyDescent="0.25">
      <c r="D35" s="36"/>
      <c r="E35" s="36"/>
      <c r="F35" s="36"/>
      <c r="G35" s="36"/>
    </row>
    <row r="36" spans="4:7" x14ac:dyDescent="0.25">
      <c r="E36" s="15"/>
    </row>
  </sheetData>
  <mergeCells count="1">
    <mergeCell ref="D31:G35"/>
  </mergeCells>
  <pageMargins left="0.25" right="0.25" top="0.75" bottom="0.75" header="0.3" footer="0.3"/>
  <pageSetup scale="9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36"/>
  <sheetViews>
    <sheetView tabSelected="1" workbookViewId="0">
      <selection activeCell="C19" sqref="C19"/>
    </sheetView>
  </sheetViews>
  <sheetFormatPr defaultRowHeight="15" x14ac:dyDescent="0.25"/>
  <cols>
    <col min="1" max="1" width="16.5703125" customWidth="1"/>
    <col min="2" max="2" width="10.42578125" customWidth="1"/>
    <col min="3" max="3" width="8.7109375" customWidth="1"/>
    <col min="4" max="4" width="11.85546875" style="15" customWidth="1"/>
  </cols>
  <sheetData>
    <row r="1" spans="1:4" x14ac:dyDescent="0.25">
      <c r="A1" s="1" t="s">
        <v>0</v>
      </c>
      <c r="B1" s="2"/>
      <c r="D1" s="10"/>
    </row>
    <row r="2" spans="1:4" x14ac:dyDescent="0.25">
      <c r="A2" t="s">
        <v>1</v>
      </c>
      <c r="C2" s="3">
        <v>5500</v>
      </c>
      <c r="D2" s="11">
        <f>SUM(C2*1.25)</f>
        <v>6875</v>
      </c>
    </row>
    <row r="3" spans="1:4" x14ac:dyDescent="0.25">
      <c r="A3" t="s">
        <v>2</v>
      </c>
      <c r="D3" s="11">
        <v>40</v>
      </c>
    </row>
    <row r="4" spans="1:4" ht="15.75" thickBot="1" x14ac:dyDescent="0.3">
      <c r="A4" t="s">
        <v>3</v>
      </c>
      <c r="C4" s="4">
        <v>0.36</v>
      </c>
      <c r="D4" s="12">
        <f>SUM(C2*C4)</f>
        <v>1980</v>
      </c>
    </row>
    <row r="5" spans="1:4" ht="15.75" thickTop="1" x14ac:dyDescent="0.25">
      <c r="A5" t="s">
        <v>16</v>
      </c>
      <c r="D5" s="13">
        <f>SUM(D2:D4)</f>
        <v>8895</v>
      </c>
    </row>
    <row r="6" spans="1:4" x14ac:dyDescent="0.25">
      <c r="D6" s="10"/>
    </row>
    <row r="7" spans="1:4" x14ac:dyDescent="0.25">
      <c r="A7" s="1" t="s">
        <v>4</v>
      </c>
      <c r="B7" s="1"/>
      <c r="D7" s="10"/>
    </row>
    <row r="8" spans="1:4" x14ac:dyDescent="0.25">
      <c r="A8" t="s">
        <v>15</v>
      </c>
      <c r="D8" s="34">
        <v>0</v>
      </c>
    </row>
    <row r="9" spans="1:4" x14ac:dyDescent="0.25">
      <c r="A9" t="s">
        <v>14</v>
      </c>
      <c r="D9" s="11">
        <v>25</v>
      </c>
    </row>
    <row r="10" spans="1:4" x14ac:dyDescent="0.25">
      <c r="A10" t="s">
        <v>5</v>
      </c>
      <c r="D10" s="11">
        <v>11.53</v>
      </c>
    </row>
    <row r="11" spans="1:4" x14ac:dyDescent="0.25">
      <c r="A11" t="s">
        <v>6</v>
      </c>
      <c r="D11" s="11">
        <v>7.62</v>
      </c>
    </row>
    <row r="12" spans="1:4" x14ac:dyDescent="0.25">
      <c r="A12" t="s">
        <v>25</v>
      </c>
      <c r="D12" s="11">
        <f>SUM(36.62*2)</f>
        <v>73.239999999999995</v>
      </c>
    </row>
    <row r="13" spans="1:4" x14ac:dyDescent="0.25">
      <c r="A13" t="s">
        <v>7</v>
      </c>
      <c r="D13" s="30">
        <v>0</v>
      </c>
    </row>
    <row r="14" spans="1:4" ht="15.75" thickBot="1" x14ac:dyDescent="0.3">
      <c r="A14" t="s">
        <v>13</v>
      </c>
      <c r="D14" s="11">
        <v>22.49</v>
      </c>
    </row>
    <row r="15" spans="1:4" ht="15.75" thickTop="1" x14ac:dyDescent="0.25">
      <c r="A15" t="s">
        <v>8</v>
      </c>
      <c r="D15" s="35">
        <f>SUM(D8:D14)</f>
        <v>139.88</v>
      </c>
    </row>
    <row r="16" spans="1:4" x14ac:dyDescent="0.25">
      <c r="D16" s="10"/>
    </row>
    <row r="17" spans="1:7" x14ac:dyDescent="0.25">
      <c r="A17" s="1" t="s">
        <v>9</v>
      </c>
      <c r="B17" s="1"/>
      <c r="D17" s="10"/>
    </row>
    <row r="18" spans="1:7" x14ac:dyDescent="0.25">
      <c r="A18" s="5" t="s">
        <v>20</v>
      </c>
      <c r="B18" s="7">
        <v>7</v>
      </c>
      <c r="C18" s="16">
        <v>3.8759999999999999</v>
      </c>
      <c r="D18" s="11">
        <f>SUM(C2/B18*C18)</f>
        <v>3045.4285714285711</v>
      </c>
    </row>
    <row r="19" spans="1:7" ht="15.75" thickBot="1" x14ac:dyDescent="0.3">
      <c r="A19" t="s">
        <v>19</v>
      </c>
      <c r="B19" s="8">
        <v>0.05</v>
      </c>
      <c r="C19" s="6"/>
      <c r="D19" s="12">
        <f>SUM(C2*B19)</f>
        <v>275</v>
      </c>
    </row>
    <row r="20" spans="1:7" ht="15.75" thickTop="1" x14ac:dyDescent="0.25">
      <c r="A20" t="s">
        <v>10</v>
      </c>
      <c r="D20" s="14">
        <f>SUM(D18,D19)</f>
        <v>3320.4285714285711</v>
      </c>
    </row>
    <row r="21" spans="1:7" x14ac:dyDescent="0.25">
      <c r="D21" s="10"/>
    </row>
    <row r="22" spans="1:7" x14ac:dyDescent="0.25">
      <c r="A22" t="s">
        <v>11</v>
      </c>
      <c r="D22" s="14">
        <f>SUM(D15,D20)</f>
        <v>3460.3085714285712</v>
      </c>
    </row>
    <row r="23" spans="1:7" x14ac:dyDescent="0.25">
      <c r="D23" s="10"/>
    </row>
    <row r="24" spans="1:7" x14ac:dyDescent="0.25">
      <c r="A24" t="s">
        <v>12</v>
      </c>
      <c r="D24" s="14">
        <f>SUM(D5-D22)</f>
        <v>5434.6914285714283</v>
      </c>
    </row>
    <row r="25" spans="1:7" x14ac:dyDescent="0.25">
      <c r="A25" t="s">
        <v>23</v>
      </c>
      <c r="D25" s="15">
        <f>SUM(C2/B18*0.15)</f>
        <v>117.85714285714285</v>
      </c>
    </row>
    <row r="29" spans="1:7" x14ac:dyDescent="0.25">
      <c r="A29" s="24" t="s">
        <v>22</v>
      </c>
      <c r="B29" s="22"/>
      <c r="C29" s="22"/>
      <c r="D29" s="23"/>
      <c r="E29" s="23"/>
      <c r="F29" s="22"/>
      <c r="G29" s="22"/>
    </row>
    <row r="30" spans="1:7" x14ac:dyDescent="0.25">
      <c r="A30" t="s">
        <v>21</v>
      </c>
      <c r="E30" s="15"/>
    </row>
    <row r="31" spans="1:7" ht="15" customHeight="1" x14ac:dyDescent="0.25">
      <c r="D31" s="36" t="s">
        <v>24</v>
      </c>
      <c r="E31" s="36"/>
      <c r="F31" s="36"/>
      <c r="G31" s="36"/>
    </row>
    <row r="32" spans="1:7" ht="15" customHeight="1" x14ac:dyDescent="0.25">
      <c r="D32" s="36"/>
      <c r="E32" s="36"/>
      <c r="F32" s="36"/>
      <c r="G32" s="36"/>
    </row>
    <row r="33" spans="4:7" ht="15" customHeight="1" x14ac:dyDescent="0.25">
      <c r="D33" s="36"/>
      <c r="E33" s="36"/>
      <c r="F33" s="36"/>
      <c r="G33" s="36"/>
    </row>
    <row r="34" spans="4:7" x14ac:dyDescent="0.25">
      <c r="D34" s="36"/>
      <c r="E34" s="36"/>
      <c r="F34" s="36"/>
      <c r="G34" s="36"/>
    </row>
    <row r="35" spans="4:7" x14ac:dyDescent="0.25">
      <c r="D35" s="36"/>
      <c r="E35" s="36"/>
      <c r="F35" s="36"/>
      <c r="G35" s="36"/>
    </row>
    <row r="36" spans="4:7" x14ac:dyDescent="0.25">
      <c r="E36" s="15"/>
    </row>
  </sheetData>
  <mergeCells count="1">
    <mergeCell ref="D31:G35"/>
  </mergeCells>
  <pageMargins left="0.25" right="0.25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Solo Lease</vt:lpstr>
      <vt:lpstr>Team Lease</vt:lpstr>
      <vt:lpstr>Solo Owner Op</vt:lpstr>
      <vt:lpstr>Team Owner Op</vt:lpstr>
      <vt:lpstr>'Solo Lease'!Print_Area</vt:lpstr>
      <vt:lpstr>'Solo Owner Op'!Print_Area</vt:lpstr>
      <vt:lpstr>'Team Lease'!Print_Area</vt:lpstr>
      <vt:lpstr>'Team Owner Op'!Print_Area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cros</dc:creator>
  <cp:lastModifiedBy>Shelbe Hollingshad</cp:lastModifiedBy>
  <cp:lastPrinted>2016-08-22T19:36:41Z</cp:lastPrinted>
  <dcterms:created xsi:type="dcterms:W3CDTF">2013-04-03T14:18:45Z</dcterms:created>
  <dcterms:modified xsi:type="dcterms:W3CDTF">2024-01-03T15:54:03Z</dcterms:modified>
</cp:coreProperties>
</file>